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smith/Documents/"/>
    </mc:Choice>
  </mc:AlternateContent>
  <xr:revisionPtr revIDLastSave="0" documentId="13_ncr:1_{43CBA288-108E-3544-8CEF-C5435A0AE787}" xr6:coauthVersionLast="43" xr6:coauthVersionMax="43" xr10:uidLastSave="{00000000-0000-0000-0000-000000000000}"/>
  <bookViews>
    <workbookView xWindow="11900" yWindow="2080" windowWidth="23260" windowHeight="12580" xr2:uid="{B3A0CC27-E219-465E-BEF0-64BA5F33C3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E101" i="1"/>
  <c r="E100" i="1"/>
  <c r="D101" i="1"/>
  <c r="C101" i="1"/>
  <c r="G100" i="1"/>
  <c r="F100" i="1"/>
  <c r="D100" i="1"/>
  <c r="C10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1" i="1"/>
  <c r="G10" i="1"/>
  <c r="F10" i="1"/>
  <c r="E10" i="1"/>
  <c r="D10" i="1"/>
  <c r="C10" i="1"/>
  <c r="E5" i="1"/>
  <c r="E6" i="1"/>
  <c r="E7" i="1"/>
  <c r="E8" i="1"/>
  <c r="E9" i="1"/>
  <c r="E4" i="1"/>
</calcChain>
</file>

<file path=xl/sharedStrings.xml><?xml version="1.0" encoding="utf-8"?>
<sst xmlns="http://schemas.openxmlformats.org/spreadsheetml/2006/main" count="107" uniqueCount="107">
  <si>
    <t>THE EPISCOPAL DIOCESE OF OKLAHOMA</t>
  </si>
  <si>
    <t>2020 CONSOLIDATED BUDGET</t>
  </si>
  <si>
    <t>Income/ Expense</t>
  </si>
  <si>
    <t>2020 Budget</t>
  </si>
  <si>
    <t>2019 Budget</t>
  </si>
  <si>
    <t>Variance</t>
  </si>
  <si>
    <t>2018 Budget</t>
  </si>
  <si>
    <t>2018 Actuals</t>
  </si>
  <si>
    <t>Mutual Ministry Support</t>
  </si>
  <si>
    <t>Endowment &amp; Trust</t>
  </si>
  <si>
    <t>Oil &amp; Gas Income</t>
  </si>
  <si>
    <t>Contributions</t>
  </si>
  <si>
    <t xml:space="preserve">Summer Camp Registration </t>
  </si>
  <si>
    <t>Program Registration &amp; Income</t>
  </si>
  <si>
    <t>TOTAL INCOME</t>
  </si>
  <si>
    <t>Diocesan Center</t>
  </si>
  <si>
    <t>Bishop's Office</t>
  </si>
  <si>
    <t>Canon for Clergy Transitions and Congregational Life</t>
  </si>
  <si>
    <t>Communications</t>
  </si>
  <si>
    <t>Development &amp; Stewardship</t>
  </si>
  <si>
    <t>Youth Director</t>
  </si>
  <si>
    <t>CFO's Office</t>
  </si>
  <si>
    <t>Archives</t>
  </si>
  <si>
    <t>Chancellor</t>
  </si>
  <si>
    <t>Commission on Schools</t>
  </si>
  <si>
    <t>Deputies to General Convention</t>
  </si>
  <si>
    <t>Diocesan Altar Guild</t>
  </si>
  <si>
    <t>Diocesan Conventions</t>
  </si>
  <si>
    <t>Diocesan Council</t>
  </si>
  <si>
    <t>Keyman Life Insurance</t>
  </si>
  <si>
    <t>Lambeth Conference</t>
  </si>
  <si>
    <t>Ordinations &amp; Special Services</t>
  </si>
  <si>
    <t>Province Seven Synod</t>
  </si>
  <si>
    <t>Vestry Academy</t>
  </si>
  <si>
    <t>Canon of Growth &amp; Development</t>
  </si>
  <si>
    <t>Congregational Support</t>
  </si>
  <si>
    <t>Curacy</t>
  </si>
  <si>
    <t>Santa Maria Mission</t>
  </si>
  <si>
    <t>Whirlwind Mission</t>
  </si>
  <si>
    <t>OSU Chaplaincy</t>
  </si>
  <si>
    <t>OU Chaplaincy</t>
  </si>
  <si>
    <t>Acolyte Festival</t>
  </si>
  <si>
    <t>Altered</t>
  </si>
  <si>
    <t>Bishop's Lecture Series</t>
  </si>
  <si>
    <t>Christian Formation</t>
  </si>
  <si>
    <t>Cultural Awareness Training</t>
  </si>
  <si>
    <t>Cursillo</t>
  </si>
  <si>
    <t>Education For Ministry</t>
  </si>
  <si>
    <t>Episcopal Youth Event</t>
  </si>
  <si>
    <t>Episcopal Youth Leadership Academy</t>
  </si>
  <si>
    <t>Happening</t>
  </si>
  <si>
    <t>Family Camp</t>
  </si>
  <si>
    <t>Mission Camp</t>
  </si>
  <si>
    <t>Senior Camp</t>
  </si>
  <si>
    <t>National Acolyte Festival</t>
  </si>
  <si>
    <t>New Beginnings</t>
  </si>
  <si>
    <t>Oakerhater Celebration</t>
  </si>
  <si>
    <t>Senior Ministries</t>
  </si>
  <si>
    <t>Summer Camp</t>
  </si>
  <si>
    <t>Youth Board</t>
  </si>
  <si>
    <t>Aspirancy</t>
  </si>
  <si>
    <t>Clergy Aid &amp; Rehabilitation</t>
  </si>
  <si>
    <t>Clergy Conference</t>
  </si>
  <si>
    <t>Clergy Spouse Program</t>
  </si>
  <si>
    <t>Commission on Ministry</t>
  </si>
  <si>
    <t>Deacon Retreat</t>
  </si>
  <si>
    <t>Fresh Start</t>
  </si>
  <si>
    <t>IONA Deacon/Bi-Voc Training</t>
  </si>
  <si>
    <t>Seminarian Support</t>
  </si>
  <si>
    <t>Supplemental Insurance for Retired</t>
  </si>
  <si>
    <t>Ardmore Village</t>
  </si>
  <si>
    <t>Casady Religion Chair</t>
  </si>
  <si>
    <t>Casady School</t>
  </si>
  <si>
    <t>Financial Aid to Parish Schools</t>
  </si>
  <si>
    <t>Holland Hall Religion Chair</t>
  </si>
  <si>
    <t>Holland Hall School</t>
  </si>
  <si>
    <t>Oak Hall School</t>
  </si>
  <si>
    <t>Roy Lytle Endowed Chair</t>
  </si>
  <si>
    <t>St. Crispin's Conference Center</t>
  </si>
  <si>
    <t>St. Simeon's Senior Community</t>
  </si>
  <si>
    <t>Bishop's Outreach</t>
  </si>
  <si>
    <t>Canterbury Living Center Chaplaincy</t>
  </si>
  <si>
    <t>Oklahoma Council on Churches</t>
  </si>
  <si>
    <t>Oklahoma Council on Indian Ministry</t>
  </si>
  <si>
    <t>Prison Ministry</t>
  </si>
  <si>
    <t>Disaster Relief</t>
  </si>
  <si>
    <t>The Episcopal Church</t>
  </si>
  <si>
    <t>Episcopal Relief &amp; Development</t>
  </si>
  <si>
    <t>Godly Play</t>
  </si>
  <si>
    <t>Safeguarding</t>
  </si>
  <si>
    <t>Liturgy Training</t>
  </si>
  <si>
    <t>Bishop's appeal</t>
  </si>
  <si>
    <t>Spiritual Gifts</t>
  </si>
  <si>
    <t>Graduate Send-Off</t>
  </si>
  <si>
    <t>Youth Leaders Retreat</t>
  </si>
  <si>
    <t>Created in the Image</t>
  </si>
  <si>
    <t>Pilgrimage</t>
  </si>
  <si>
    <t>Bishop's Cup</t>
  </si>
  <si>
    <t>St. Crispin's Cookoff</t>
  </si>
  <si>
    <t>Ages &amp; Stages</t>
  </si>
  <si>
    <t>Companion Relationship</t>
  </si>
  <si>
    <t>Youth LeaderShip BOARD (YOBOA)</t>
  </si>
  <si>
    <t>Holy Monday</t>
  </si>
  <si>
    <t>Convention Lock-in</t>
  </si>
  <si>
    <t>TOTAL EXPENSES</t>
  </si>
  <si>
    <t>NET BUDGET</t>
  </si>
  <si>
    <r>
      <rPr>
        <b/>
        <sz val="11"/>
        <color rgb="FFFF0000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: Included within the 2020 budget are expenses relating to the Bishop coadjutor.  The total anticipated expenses relating to the coadjutor are approximately $250,000, and these expenses are allocated between the Bishop's office and the Diocesan center line items above based on the type of the anticipated expense.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</si>
</sst>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,##0_);\(\$#,##0\)"/>
    <numFmt numFmtId="165" formatCode="#,##0;#,##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rgb="FFFFFFFF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</font>
    <font>
      <b/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F4E78"/>
      </patternFill>
    </fill>
    <fill>
      <patternFill patternType="solid">
        <fgColor rgb="FF92D050"/>
        <bgColor indexed="64"/>
      </patternFill>
    </fill>
    <fill>
      <patternFill patternType="solid">
        <fgColor rgb="FFF1F1F1"/>
      </patternFill>
    </fill>
    <fill>
      <patternFill patternType="solid">
        <f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9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59595"/>
      </right>
      <top style="medium">
        <color indexed="64"/>
      </top>
      <bottom style="medium">
        <color indexed="64"/>
      </bottom>
      <diagonal/>
    </border>
    <border>
      <left/>
      <right style="thin">
        <color rgb="FF959595"/>
      </right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thin">
        <color rgb="FF959595"/>
      </right>
      <top style="medium">
        <color indexed="64"/>
      </top>
      <bottom style="medium">
        <color indexed="64"/>
      </bottom>
      <diagonal/>
    </border>
    <border>
      <left style="thin">
        <color rgb="FF959595"/>
      </left>
      <right/>
      <top style="medium">
        <color indexed="64"/>
      </top>
      <bottom style="medium">
        <color indexed="64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thin">
        <color rgb="FFA6A6A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 style="medium">
        <color indexed="64"/>
      </right>
      <top style="thin">
        <color rgb="FFA6A6A6"/>
      </top>
      <bottom/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6A6A6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164" fontId="7" fillId="5" borderId="11" xfId="0" applyNumberFormat="1" applyFont="1" applyFill="1" applyBorder="1" applyAlignment="1">
      <alignment horizontal="right" vertical="top" wrapText="1"/>
    </xf>
    <xf numFmtId="164" fontId="7" fillId="6" borderId="12" xfId="0" applyNumberFormat="1" applyFont="1" applyFill="1" applyBorder="1" applyAlignment="1">
      <alignment horizontal="right" vertical="top" wrapText="1"/>
    </xf>
    <xf numFmtId="164" fontId="7" fillId="7" borderId="13" xfId="0" applyNumberFormat="1" applyFont="1" applyFill="1" applyBorder="1" applyAlignment="1">
      <alignment horizontal="right" vertical="top" wrapText="1"/>
    </xf>
    <xf numFmtId="164" fontId="7" fillId="7" borderId="14" xfId="0" applyNumberFormat="1" applyFont="1" applyFill="1" applyBorder="1" applyAlignment="1">
      <alignment horizontal="right" vertical="top" wrapText="1"/>
    </xf>
    <xf numFmtId="0" fontId="6" fillId="4" borderId="15" xfId="0" applyFont="1" applyFill="1" applyBorder="1" applyAlignment="1">
      <alignment horizontal="left" vertical="top" wrapText="1"/>
    </xf>
    <xf numFmtId="164" fontId="7" fillId="5" borderId="16" xfId="0" applyNumberFormat="1" applyFont="1" applyFill="1" applyBorder="1" applyAlignment="1">
      <alignment horizontal="right" vertical="top" wrapText="1"/>
    </xf>
    <xf numFmtId="164" fontId="7" fillId="7" borderId="17" xfId="0" applyNumberFormat="1" applyFont="1" applyFill="1" applyBorder="1" applyAlignment="1">
      <alignment horizontal="right" vertical="top" wrapText="1"/>
    </xf>
    <xf numFmtId="164" fontId="7" fillId="7" borderId="18" xfId="0" applyNumberFormat="1" applyFont="1" applyFill="1" applyBorder="1" applyAlignment="1">
      <alignment horizontal="right" vertical="top" wrapText="1"/>
    </xf>
    <xf numFmtId="164" fontId="7" fillId="8" borderId="16" xfId="0" applyNumberFormat="1" applyFont="1" applyFill="1" applyBorder="1" applyAlignment="1">
      <alignment horizontal="right" vertical="top" wrapText="1"/>
    </xf>
    <xf numFmtId="0" fontId="6" fillId="4" borderId="19" xfId="0" applyFont="1" applyFill="1" applyBorder="1" applyAlignment="1">
      <alignment horizontal="left" vertical="top" wrapText="1"/>
    </xf>
    <xf numFmtId="0" fontId="8" fillId="9" borderId="5" xfId="0" applyFont="1" applyFill="1" applyBorder="1" applyAlignment="1">
      <alignment horizontal="left" vertical="top" wrapText="1"/>
    </xf>
    <xf numFmtId="164" fontId="9" fillId="9" borderId="20" xfId="0" applyNumberFormat="1" applyFont="1" applyFill="1" applyBorder="1" applyAlignment="1">
      <alignment horizontal="right" vertical="top" wrapText="1"/>
    </xf>
    <xf numFmtId="0" fontId="6" fillId="10" borderId="10" xfId="0" applyFont="1" applyFill="1" applyBorder="1" applyAlignment="1">
      <alignment horizontal="left" vertical="top" wrapText="1"/>
    </xf>
    <xf numFmtId="0" fontId="6" fillId="10" borderId="0" xfId="0" applyFont="1" applyFill="1" applyAlignment="1">
      <alignment horizontal="left" vertical="top" wrapText="1"/>
    </xf>
    <xf numFmtId="164" fontId="7" fillId="7" borderId="21" xfId="0" applyNumberFormat="1" applyFont="1" applyFill="1" applyBorder="1" applyAlignment="1">
      <alignment horizontal="right" vertical="top" wrapText="1"/>
    </xf>
    <xf numFmtId="164" fontId="7" fillId="7" borderId="12" xfId="0" applyNumberFormat="1" applyFont="1" applyFill="1" applyBorder="1" applyAlignment="1">
      <alignment horizontal="right" vertical="top" wrapText="1"/>
    </xf>
    <xf numFmtId="0" fontId="6" fillId="10" borderId="15" xfId="0" applyFont="1" applyFill="1" applyBorder="1" applyAlignment="1">
      <alignment horizontal="left" vertical="top" wrapText="1"/>
    </xf>
    <xf numFmtId="43" fontId="6" fillId="10" borderId="0" xfId="0" applyNumberFormat="1" applyFont="1" applyFill="1" applyAlignment="1">
      <alignment horizontal="left" vertical="top" wrapText="1"/>
    </xf>
    <xf numFmtId="0" fontId="6" fillId="10" borderId="19" xfId="0" applyFont="1" applyFill="1" applyBorder="1" applyAlignment="1">
      <alignment horizontal="left" vertical="top" wrapText="1"/>
    </xf>
    <xf numFmtId="164" fontId="7" fillId="5" borderId="22" xfId="0" applyNumberFormat="1" applyFont="1" applyFill="1" applyBorder="1" applyAlignment="1">
      <alignment horizontal="right" vertical="top" wrapText="1"/>
    </xf>
    <xf numFmtId="164" fontId="7" fillId="7" borderId="23" xfId="0" applyNumberFormat="1" applyFont="1" applyFill="1" applyBorder="1" applyAlignment="1">
      <alignment horizontal="right" vertical="top" wrapText="1"/>
    </xf>
    <xf numFmtId="164" fontId="7" fillId="5" borderId="24" xfId="0" applyNumberFormat="1" applyFont="1" applyFill="1" applyBorder="1" applyAlignment="1">
      <alignment horizontal="right" vertical="top" wrapText="1"/>
    </xf>
    <xf numFmtId="164" fontId="7" fillId="7" borderId="25" xfId="0" applyNumberFormat="1" applyFont="1" applyFill="1" applyBorder="1" applyAlignment="1">
      <alignment horizontal="right" vertical="top" wrapText="1"/>
    </xf>
    <xf numFmtId="164" fontId="7" fillId="5" borderId="3" xfId="0" applyNumberFormat="1" applyFont="1" applyFill="1" applyBorder="1" applyAlignment="1">
      <alignment horizontal="right" vertical="top" wrapText="1"/>
    </xf>
    <xf numFmtId="164" fontId="7" fillId="7" borderId="3" xfId="0" applyNumberFormat="1" applyFont="1" applyFill="1" applyBorder="1" applyAlignment="1">
      <alignment horizontal="right" vertical="top" wrapText="1"/>
    </xf>
    <xf numFmtId="0" fontId="8" fillId="11" borderId="20" xfId="0" applyFont="1" applyFill="1" applyBorder="1" applyAlignment="1">
      <alignment horizontal="left" vertical="top" wrapText="1"/>
    </xf>
    <xf numFmtId="0" fontId="8" fillId="11" borderId="5" xfId="0" applyFont="1" applyFill="1" applyBorder="1" applyAlignment="1">
      <alignment horizontal="left" vertical="top" wrapText="1"/>
    </xf>
    <xf numFmtId="165" fontId="10" fillId="11" borderId="5" xfId="0" applyNumberFormat="1" applyFont="1" applyFill="1" applyBorder="1" applyAlignment="1">
      <alignment horizontal="right" vertical="top" wrapText="1"/>
    </xf>
    <xf numFmtId="0" fontId="8" fillId="8" borderId="20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left" vertical="top" wrapText="1"/>
    </xf>
    <xf numFmtId="166" fontId="2" fillId="8" borderId="5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8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7" tint="-0.499984740745262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5062-BD2F-4102-9E47-7C2248AB9403}">
  <dimension ref="A1:G106"/>
  <sheetViews>
    <sheetView tabSelected="1" workbookViewId="0">
      <selection activeCell="A4" sqref="A4:G106"/>
    </sheetView>
  </sheetViews>
  <sheetFormatPr baseColWidth="10" defaultColWidth="8.83203125" defaultRowHeight="15" x14ac:dyDescent="0.2"/>
  <cols>
    <col min="1" max="1" width="45" customWidth="1"/>
    <col min="2" max="2" width="10.33203125" bestFit="1" customWidth="1"/>
    <col min="3" max="3" width="16.83203125" customWidth="1"/>
    <col min="4" max="4" width="11.83203125" bestFit="1" customWidth="1"/>
    <col min="5" max="5" width="13" bestFit="1" customWidth="1"/>
    <col min="6" max="7" width="11.83203125" bestFit="1" customWidth="1"/>
  </cols>
  <sheetData>
    <row r="1" spans="1:7" ht="19" x14ac:dyDescent="0.25">
      <c r="A1" s="39" t="s">
        <v>0</v>
      </c>
      <c r="B1" s="40"/>
      <c r="C1" s="40"/>
      <c r="D1" s="40"/>
      <c r="E1" s="40"/>
      <c r="F1" s="40"/>
      <c r="G1" s="40"/>
    </row>
    <row r="2" spans="1:7" ht="16" thickBot="1" x14ac:dyDescent="0.25">
      <c r="A2" s="41" t="s">
        <v>1</v>
      </c>
      <c r="B2" s="42"/>
      <c r="C2" s="42"/>
      <c r="D2" s="42"/>
      <c r="E2" s="42"/>
      <c r="F2" s="42"/>
      <c r="G2" s="42"/>
    </row>
    <row r="3" spans="1:7" ht="16" thickBot="1" x14ac:dyDescent="0.25">
      <c r="A3" s="1" t="s">
        <v>2</v>
      </c>
      <c r="B3" s="1"/>
      <c r="C3" s="2" t="s">
        <v>3</v>
      </c>
      <c r="D3" s="2" t="s">
        <v>4</v>
      </c>
      <c r="E3" s="3" t="s">
        <v>5</v>
      </c>
      <c r="F3" s="4" t="s">
        <v>6</v>
      </c>
      <c r="G3" s="5" t="s">
        <v>7</v>
      </c>
    </row>
    <row r="4" spans="1:7" x14ac:dyDescent="0.2">
      <c r="A4" s="6" t="s">
        <v>8</v>
      </c>
      <c r="B4" s="7"/>
      <c r="C4" s="8">
        <v>2237024.5364705878</v>
      </c>
      <c r="D4" s="8">
        <v>2193529</v>
      </c>
      <c r="E4" s="9">
        <f>C4-D4</f>
        <v>43495.536470587831</v>
      </c>
      <c r="F4" s="10">
        <v>2260000</v>
      </c>
      <c r="G4" s="11">
        <v>2376838.5699999998</v>
      </c>
    </row>
    <row r="5" spans="1:7" x14ac:dyDescent="0.2">
      <c r="A5" s="12" t="s">
        <v>9</v>
      </c>
      <c r="B5" s="7"/>
      <c r="C5" s="13">
        <v>2606936.1765000001</v>
      </c>
      <c r="D5" s="13">
        <v>2448493.9943324998</v>
      </c>
      <c r="E5" s="9">
        <f t="shared" ref="E5:E9" si="0">C5-D5</f>
        <v>158442.18216750026</v>
      </c>
      <c r="F5" s="14">
        <v>2136307.8199999998</v>
      </c>
      <c r="G5" s="15">
        <v>2969004</v>
      </c>
    </row>
    <row r="6" spans="1:7" x14ac:dyDescent="0.2">
      <c r="A6" s="12" t="s">
        <v>10</v>
      </c>
      <c r="B6" s="7"/>
      <c r="C6" s="16">
        <v>1300000</v>
      </c>
      <c r="D6" s="16">
        <v>1010000</v>
      </c>
      <c r="E6" s="9">
        <f t="shared" si="0"/>
        <v>290000</v>
      </c>
      <c r="F6" s="14">
        <v>900000</v>
      </c>
      <c r="G6" s="15">
        <v>1324236.9099999999</v>
      </c>
    </row>
    <row r="7" spans="1:7" x14ac:dyDescent="0.2">
      <c r="A7" s="12" t="s">
        <v>11</v>
      </c>
      <c r="B7" s="7"/>
      <c r="C7" s="15">
        <v>55200</v>
      </c>
      <c r="D7" s="15">
        <v>49000</v>
      </c>
      <c r="E7" s="9">
        <f t="shared" si="0"/>
        <v>6200</v>
      </c>
      <c r="F7" s="14">
        <v>64000</v>
      </c>
      <c r="G7" s="15">
        <v>91122.2</v>
      </c>
    </row>
    <row r="8" spans="1:7" x14ac:dyDescent="0.2">
      <c r="A8" s="12" t="s">
        <v>12</v>
      </c>
      <c r="B8" s="7"/>
      <c r="C8" s="13">
        <v>150000</v>
      </c>
      <c r="D8" s="13">
        <v>180000</v>
      </c>
      <c r="E8" s="9">
        <f t="shared" si="0"/>
        <v>-30000</v>
      </c>
      <c r="F8" s="14">
        <v>115000</v>
      </c>
      <c r="G8" s="15">
        <v>123115</v>
      </c>
    </row>
    <row r="9" spans="1:7" ht="16" thickBot="1" x14ac:dyDescent="0.25">
      <c r="A9" s="17" t="s">
        <v>13</v>
      </c>
      <c r="B9" s="7"/>
      <c r="C9" s="15">
        <v>150530</v>
      </c>
      <c r="D9" s="15">
        <v>110750</v>
      </c>
      <c r="E9" s="9">
        <f t="shared" si="0"/>
        <v>39780</v>
      </c>
      <c r="F9" s="14">
        <v>89250</v>
      </c>
      <c r="G9" s="15">
        <v>81247.5</v>
      </c>
    </row>
    <row r="10" spans="1:7" ht="16" thickBot="1" x14ac:dyDescent="0.25">
      <c r="A10" s="18" t="s">
        <v>14</v>
      </c>
      <c r="B10" s="18"/>
      <c r="C10" s="19">
        <f>SUM(C4:C9)</f>
        <v>6499690.7129705884</v>
      </c>
      <c r="D10" s="19">
        <f>SUM(D4:D9)</f>
        <v>5991772.9943324998</v>
      </c>
      <c r="E10" s="19">
        <f>SUM(E4:E9)</f>
        <v>507917.71863808809</v>
      </c>
      <c r="F10" s="19">
        <f>SUM(F4:F9)</f>
        <v>5564557.8200000003</v>
      </c>
      <c r="G10" s="19">
        <f>SUM(G4:G9)</f>
        <v>6965564.1800000006</v>
      </c>
    </row>
    <row r="11" spans="1:7" x14ac:dyDescent="0.2">
      <c r="A11" s="20" t="s">
        <v>15</v>
      </c>
      <c r="B11" s="21"/>
      <c r="C11" s="22">
        <v>433712.72415000002</v>
      </c>
      <c r="D11" s="22">
        <v>350883.41000000003</v>
      </c>
      <c r="E11" s="9">
        <f>D11-C11</f>
        <v>-82829.314149999991</v>
      </c>
      <c r="F11" s="23">
        <v>419000</v>
      </c>
      <c r="G11" s="11">
        <v>585739.74000000011</v>
      </c>
    </row>
    <row r="12" spans="1:7" x14ac:dyDescent="0.2">
      <c r="A12" s="24" t="s">
        <v>16</v>
      </c>
      <c r="B12" s="21"/>
      <c r="C12" s="16">
        <v>734146.85250000015</v>
      </c>
      <c r="D12" s="16">
        <v>480821.7</v>
      </c>
      <c r="E12" s="9">
        <f t="shared" ref="E12:E75" si="1">D12-C12</f>
        <v>-253325.15250000014</v>
      </c>
      <c r="F12" s="14">
        <v>408287</v>
      </c>
      <c r="G12" s="15">
        <v>437265.61000000004</v>
      </c>
    </row>
    <row r="13" spans="1:7" x14ac:dyDescent="0.2">
      <c r="A13" s="24" t="s">
        <v>17</v>
      </c>
      <c r="B13" s="21"/>
      <c r="C13" s="13">
        <v>259425</v>
      </c>
      <c r="D13" s="13">
        <v>241102.35199999998</v>
      </c>
      <c r="E13" s="9">
        <f t="shared" si="1"/>
        <v>-18322.648000000016</v>
      </c>
      <c r="F13" s="14">
        <v>231364.65090500005</v>
      </c>
      <c r="G13" s="15">
        <v>223774.48000000004</v>
      </c>
    </row>
    <row r="14" spans="1:7" x14ac:dyDescent="0.2">
      <c r="A14" s="24" t="s">
        <v>18</v>
      </c>
      <c r="B14" s="21"/>
      <c r="C14" s="13">
        <v>100939.35</v>
      </c>
      <c r="D14" s="13">
        <v>130574.5721984</v>
      </c>
      <c r="E14" s="9">
        <f t="shared" si="1"/>
        <v>29635.222198399992</v>
      </c>
      <c r="F14" s="14">
        <v>105231.76039805</v>
      </c>
      <c r="G14" s="15">
        <v>102001.62512500001</v>
      </c>
    </row>
    <row r="15" spans="1:7" x14ac:dyDescent="0.2">
      <c r="A15" s="24" t="s">
        <v>19</v>
      </c>
      <c r="B15" s="21"/>
      <c r="C15" s="13">
        <v>153289.36375000002</v>
      </c>
      <c r="D15" s="13">
        <v>168196.38750000001</v>
      </c>
      <c r="E15" s="9">
        <f t="shared" si="1"/>
        <v>14907.023749999993</v>
      </c>
      <c r="F15" s="14">
        <v>0</v>
      </c>
      <c r="G15" s="15">
        <v>100298.02230499999</v>
      </c>
    </row>
    <row r="16" spans="1:7" x14ac:dyDescent="0.2">
      <c r="A16" s="24" t="s">
        <v>20</v>
      </c>
      <c r="B16" s="21"/>
      <c r="C16" s="13">
        <v>109226.925</v>
      </c>
      <c r="D16" s="13">
        <v>108760</v>
      </c>
      <c r="E16" s="9">
        <f t="shared" si="1"/>
        <v>-466.92500000000291</v>
      </c>
      <c r="F16" s="14">
        <v>0</v>
      </c>
      <c r="G16" s="15">
        <v>0</v>
      </c>
    </row>
    <row r="17" spans="1:7" x14ac:dyDescent="0.2">
      <c r="A17" s="24" t="s">
        <v>21</v>
      </c>
      <c r="B17" s="21"/>
      <c r="C17" s="13">
        <v>682337.38699999999</v>
      </c>
      <c r="D17" s="13">
        <v>547088.05000000005</v>
      </c>
      <c r="E17" s="9">
        <f t="shared" si="1"/>
        <v>-135249.33699999994</v>
      </c>
      <c r="F17" s="14">
        <v>506008.16</v>
      </c>
      <c r="G17" s="15">
        <v>931674.21000000008</v>
      </c>
    </row>
    <row r="18" spans="1:7" x14ac:dyDescent="0.2">
      <c r="A18" s="24" t="s">
        <v>22</v>
      </c>
      <c r="B18" s="21"/>
      <c r="C18" s="13">
        <v>34099.847999999998</v>
      </c>
      <c r="D18" s="13">
        <v>19441.599999999999</v>
      </c>
      <c r="E18" s="9">
        <f t="shared" si="1"/>
        <v>-14658.248</v>
      </c>
      <c r="F18" s="14">
        <v>12000</v>
      </c>
      <c r="G18" s="15">
        <v>28906.03</v>
      </c>
    </row>
    <row r="19" spans="1:7" x14ac:dyDescent="0.2">
      <c r="A19" s="24" t="s">
        <v>23</v>
      </c>
      <c r="B19" s="21"/>
      <c r="C19" s="13">
        <v>4000</v>
      </c>
      <c r="D19" s="13">
        <v>8000</v>
      </c>
      <c r="E19" s="9">
        <f t="shared" si="1"/>
        <v>4000</v>
      </c>
      <c r="F19" s="14">
        <v>8000</v>
      </c>
      <c r="G19" s="15">
        <v>2106.8000000000002</v>
      </c>
    </row>
    <row r="20" spans="1:7" x14ac:dyDescent="0.2">
      <c r="A20" s="24" t="s">
        <v>24</v>
      </c>
      <c r="B20" s="21"/>
      <c r="C20" s="13">
        <v>0</v>
      </c>
      <c r="D20" s="13">
        <v>450</v>
      </c>
      <c r="E20" s="9">
        <f t="shared" si="1"/>
        <v>450</v>
      </c>
      <c r="F20" s="14">
        <v>750</v>
      </c>
      <c r="G20" s="15">
        <v>0</v>
      </c>
    </row>
    <row r="21" spans="1:7" x14ac:dyDescent="0.2">
      <c r="A21" s="24" t="s">
        <v>25</v>
      </c>
      <c r="B21" s="21"/>
      <c r="C21" s="13">
        <v>22000</v>
      </c>
      <c r="D21" s="13">
        <v>22000</v>
      </c>
      <c r="E21" s="9">
        <f t="shared" si="1"/>
        <v>0</v>
      </c>
      <c r="F21" s="14">
        <v>18000</v>
      </c>
      <c r="G21" s="15">
        <v>57111.54</v>
      </c>
    </row>
    <row r="22" spans="1:7" x14ac:dyDescent="0.2">
      <c r="A22" s="24" t="s">
        <v>26</v>
      </c>
      <c r="B22" s="21"/>
      <c r="C22" s="13">
        <v>200</v>
      </c>
      <c r="D22" s="13">
        <v>300</v>
      </c>
      <c r="E22" s="9">
        <f t="shared" si="1"/>
        <v>100</v>
      </c>
      <c r="F22" s="14">
        <v>300</v>
      </c>
      <c r="G22" s="13">
        <v>135</v>
      </c>
    </row>
    <row r="23" spans="1:7" x14ac:dyDescent="0.2">
      <c r="A23" s="24" t="s">
        <v>27</v>
      </c>
      <c r="B23" s="21"/>
      <c r="C23" s="13">
        <v>59650</v>
      </c>
      <c r="D23" s="13">
        <v>64750</v>
      </c>
      <c r="E23" s="9">
        <f t="shared" si="1"/>
        <v>5100</v>
      </c>
      <c r="F23" s="14">
        <v>62750</v>
      </c>
      <c r="G23" s="13">
        <v>54606.99</v>
      </c>
    </row>
    <row r="24" spans="1:7" x14ac:dyDescent="0.2">
      <c r="A24" s="24" t="s">
        <v>28</v>
      </c>
      <c r="B24" s="21"/>
      <c r="C24" s="13">
        <v>3750</v>
      </c>
      <c r="D24" s="13">
        <v>5300</v>
      </c>
      <c r="E24" s="9">
        <f t="shared" si="1"/>
        <v>1550</v>
      </c>
      <c r="F24" s="14">
        <v>4300</v>
      </c>
      <c r="G24" s="13">
        <v>3469.7200000000003</v>
      </c>
    </row>
    <row r="25" spans="1:7" x14ac:dyDescent="0.2">
      <c r="A25" s="24" t="s">
        <v>29</v>
      </c>
      <c r="B25" s="21"/>
      <c r="C25" s="13">
        <v>2300</v>
      </c>
      <c r="D25" s="13">
        <v>4000</v>
      </c>
      <c r="E25" s="9">
        <f t="shared" si="1"/>
        <v>1700</v>
      </c>
      <c r="F25" s="14">
        <v>3300</v>
      </c>
      <c r="G25" s="13">
        <v>2300</v>
      </c>
    </row>
    <row r="26" spans="1:7" x14ac:dyDescent="0.2">
      <c r="A26" s="24" t="s">
        <v>30</v>
      </c>
      <c r="B26" s="21"/>
      <c r="C26" s="13">
        <v>44000</v>
      </c>
      <c r="D26" s="13">
        <v>4000</v>
      </c>
      <c r="E26" s="9">
        <f t="shared" si="1"/>
        <v>-40000</v>
      </c>
      <c r="F26" s="14">
        <v>2000</v>
      </c>
      <c r="G26" s="13">
        <v>0</v>
      </c>
    </row>
    <row r="27" spans="1:7" x14ac:dyDescent="0.2">
      <c r="A27" s="24" t="s">
        <v>31</v>
      </c>
      <c r="B27" s="21"/>
      <c r="C27" s="13">
        <v>400</v>
      </c>
      <c r="D27" s="13">
        <v>2900</v>
      </c>
      <c r="E27" s="9">
        <f t="shared" si="1"/>
        <v>2500</v>
      </c>
      <c r="F27" s="14">
        <v>4550</v>
      </c>
      <c r="G27" s="13">
        <v>2135.4</v>
      </c>
    </row>
    <row r="28" spans="1:7" x14ac:dyDescent="0.2">
      <c r="A28" s="24" t="s">
        <v>32</v>
      </c>
      <c r="B28" s="21"/>
      <c r="C28" s="13">
        <v>0</v>
      </c>
      <c r="D28" s="13">
        <v>6500</v>
      </c>
      <c r="E28" s="9">
        <f t="shared" si="1"/>
        <v>6500</v>
      </c>
      <c r="F28" s="14">
        <v>6300</v>
      </c>
      <c r="G28" s="13">
        <v>106.92</v>
      </c>
    </row>
    <row r="29" spans="1:7" x14ac:dyDescent="0.2">
      <c r="A29" s="24" t="s">
        <v>33</v>
      </c>
      <c r="B29" s="21"/>
      <c r="C29" s="13">
        <v>4350</v>
      </c>
      <c r="D29" s="13">
        <v>4750</v>
      </c>
      <c r="E29" s="9">
        <f t="shared" si="1"/>
        <v>400</v>
      </c>
      <c r="F29" s="14">
        <v>5150</v>
      </c>
      <c r="G29" s="13">
        <v>4928</v>
      </c>
    </row>
    <row r="30" spans="1:7" x14ac:dyDescent="0.2">
      <c r="A30" s="24" t="s">
        <v>34</v>
      </c>
      <c r="B30" s="21"/>
      <c r="C30" s="13">
        <v>174906.90622499998</v>
      </c>
      <c r="D30" s="13">
        <v>150400.426225</v>
      </c>
      <c r="E30" s="9">
        <f t="shared" si="1"/>
        <v>-24506.479999999981</v>
      </c>
      <c r="F30" s="14">
        <v>159820</v>
      </c>
      <c r="G30" s="13">
        <v>165126.02690800003</v>
      </c>
    </row>
    <row r="31" spans="1:7" x14ac:dyDescent="0.2">
      <c r="A31" s="24" t="s">
        <v>35</v>
      </c>
      <c r="B31" s="21"/>
      <c r="C31" s="16">
        <v>1016319.6651999999</v>
      </c>
      <c r="D31" s="16">
        <v>1032709</v>
      </c>
      <c r="E31" s="9">
        <f t="shared" si="1"/>
        <v>16389.33480000007</v>
      </c>
      <c r="F31" s="14">
        <v>899919.77173250006</v>
      </c>
      <c r="G31" s="16">
        <v>1667254.22</v>
      </c>
    </row>
    <row r="32" spans="1:7" x14ac:dyDescent="0.2">
      <c r="A32" s="24" t="s">
        <v>36</v>
      </c>
      <c r="B32" s="21"/>
      <c r="C32" s="13">
        <v>47333.34</v>
      </c>
      <c r="D32" s="13">
        <v>88000</v>
      </c>
      <c r="E32" s="9">
        <f t="shared" si="1"/>
        <v>40666.660000000003</v>
      </c>
      <c r="F32" s="14">
        <v>165000</v>
      </c>
      <c r="G32" s="13">
        <v>66371</v>
      </c>
    </row>
    <row r="33" spans="1:7" x14ac:dyDescent="0.2">
      <c r="A33" s="24" t="s">
        <v>37</v>
      </c>
      <c r="B33" s="21"/>
      <c r="C33" s="13">
        <v>174272.25836561801</v>
      </c>
      <c r="D33" s="13">
        <v>178060.80618999997</v>
      </c>
      <c r="E33" s="9">
        <f t="shared" si="1"/>
        <v>3788.5478243819671</v>
      </c>
      <c r="F33" s="14">
        <v>184042.364</v>
      </c>
      <c r="G33" s="13">
        <v>158504.48149999999</v>
      </c>
    </row>
    <row r="34" spans="1:7" x14ac:dyDescent="0.2">
      <c r="A34" s="24" t="s">
        <v>38</v>
      </c>
      <c r="B34" s="21"/>
      <c r="C34" s="13">
        <v>143277</v>
      </c>
      <c r="D34" s="13">
        <v>104550</v>
      </c>
      <c r="E34" s="9">
        <f t="shared" si="1"/>
        <v>-38727</v>
      </c>
      <c r="F34" s="14">
        <v>127200</v>
      </c>
      <c r="G34" s="15">
        <v>35282.81</v>
      </c>
    </row>
    <row r="35" spans="1:7" x14ac:dyDescent="0.2">
      <c r="A35" s="24" t="s">
        <v>39</v>
      </c>
      <c r="B35" s="21"/>
      <c r="C35" s="13">
        <v>123284.71385000001</v>
      </c>
      <c r="D35" s="13">
        <v>126308.91</v>
      </c>
      <c r="E35" s="9">
        <f t="shared" si="1"/>
        <v>3024.1961499999888</v>
      </c>
      <c r="F35" s="14">
        <v>120295.508320508</v>
      </c>
      <c r="G35" s="13">
        <v>114591.52</v>
      </c>
    </row>
    <row r="36" spans="1:7" x14ac:dyDescent="0.2">
      <c r="A36" s="24" t="s">
        <v>40</v>
      </c>
      <c r="B36" s="21"/>
      <c r="C36" s="13">
        <v>149252.77260000003</v>
      </c>
      <c r="D36" s="13">
        <v>147709.91921763576</v>
      </c>
      <c r="E36" s="9">
        <f t="shared" si="1"/>
        <v>-1542.8533823642647</v>
      </c>
      <c r="F36" s="14">
        <v>151891.08738094318</v>
      </c>
      <c r="G36" s="13">
        <v>142312.18000000002</v>
      </c>
    </row>
    <row r="37" spans="1:7" x14ac:dyDescent="0.2">
      <c r="A37" s="24" t="s">
        <v>41</v>
      </c>
      <c r="B37" s="21"/>
      <c r="C37" s="13">
        <v>3325</v>
      </c>
      <c r="D37" s="13">
        <v>2500</v>
      </c>
      <c r="E37" s="9">
        <f t="shared" si="1"/>
        <v>-825</v>
      </c>
      <c r="F37" s="14">
        <v>3000</v>
      </c>
      <c r="G37" s="13">
        <v>1032.3399999999999</v>
      </c>
    </row>
    <row r="38" spans="1:7" x14ac:dyDescent="0.2">
      <c r="A38" s="24" t="s">
        <v>42</v>
      </c>
      <c r="B38" s="21"/>
      <c r="C38" s="13">
        <v>4025</v>
      </c>
      <c r="D38" s="13">
        <v>4900</v>
      </c>
      <c r="E38" s="9">
        <f t="shared" si="1"/>
        <v>875</v>
      </c>
      <c r="F38" s="14">
        <v>6800</v>
      </c>
      <c r="G38" s="13">
        <v>1454.8899999999999</v>
      </c>
    </row>
    <row r="39" spans="1:7" x14ac:dyDescent="0.2">
      <c r="A39" s="24" t="s">
        <v>43</v>
      </c>
      <c r="B39" s="21"/>
      <c r="C39" s="13">
        <v>8375</v>
      </c>
      <c r="D39" s="13">
        <v>11000</v>
      </c>
      <c r="E39" s="9">
        <f t="shared" si="1"/>
        <v>2625</v>
      </c>
      <c r="F39" s="14">
        <v>12600</v>
      </c>
      <c r="G39" s="13">
        <v>7216.84</v>
      </c>
    </row>
    <row r="40" spans="1:7" x14ac:dyDescent="0.2">
      <c r="A40" s="24" t="s">
        <v>44</v>
      </c>
      <c r="B40" s="21"/>
      <c r="C40" s="13">
        <v>124908.69</v>
      </c>
      <c r="D40" s="13">
        <v>140981</v>
      </c>
      <c r="E40" s="9">
        <f t="shared" si="1"/>
        <v>16072.309999999998</v>
      </c>
      <c r="F40" s="14">
        <v>122892</v>
      </c>
      <c r="G40" s="13">
        <v>138024.18</v>
      </c>
    </row>
    <row r="41" spans="1:7" x14ac:dyDescent="0.2">
      <c r="A41" s="24" t="s">
        <v>45</v>
      </c>
      <c r="B41" s="21"/>
      <c r="C41" s="13">
        <v>4925</v>
      </c>
      <c r="D41" s="13">
        <v>4000</v>
      </c>
      <c r="E41" s="9">
        <f t="shared" si="1"/>
        <v>-925</v>
      </c>
      <c r="F41" s="14">
        <v>10000</v>
      </c>
      <c r="G41" s="13">
        <v>0</v>
      </c>
    </row>
    <row r="42" spans="1:7" x14ac:dyDescent="0.2">
      <c r="A42" s="24" t="s">
        <v>46</v>
      </c>
      <c r="B42" s="21"/>
      <c r="C42" s="13">
        <v>6800</v>
      </c>
      <c r="D42" s="13">
        <v>5600</v>
      </c>
      <c r="E42" s="9">
        <f t="shared" si="1"/>
        <v>-1200</v>
      </c>
      <c r="F42" s="14">
        <v>5080</v>
      </c>
      <c r="G42" s="13">
        <v>1440.6</v>
      </c>
    </row>
    <row r="43" spans="1:7" x14ac:dyDescent="0.2">
      <c r="A43" s="24" t="s">
        <v>47</v>
      </c>
      <c r="B43" s="21"/>
      <c r="C43" s="13">
        <v>14895</v>
      </c>
      <c r="D43" s="13">
        <v>9800</v>
      </c>
      <c r="E43" s="9">
        <f t="shared" si="1"/>
        <v>-5095</v>
      </c>
      <c r="F43" s="14">
        <v>9750</v>
      </c>
      <c r="G43" s="13">
        <v>6765.9000000000005</v>
      </c>
    </row>
    <row r="44" spans="1:7" x14ac:dyDescent="0.2">
      <c r="A44" s="24" t="s">
        <v>48</v>
      </c>
      <c r="B44" s="21"/>
      <c r="C44" s="13">
        <v>11425</v>
      </c>
      <c r="D44" s="13">
        <v>1500</v>
      </c>
      <c r="E44" s="9">
        <f t="shared" si="1"/>
        <v>-9925</v>
      </c>
      <c r="F44" s="14">
        <v>1500</v>
      </c>
      <c r="G44" s="13">
        <v>0</v>
      </c>
    </row>
    <row r="45" spans="1:7" x14ac:dyDescent="0.2">
      <c r="A45" s="24" t="s">
        <v>49</v>
      </c>
      <c r="B45" s="21"/>
      <c r="C45" s="13">
        <v>0</v>
      </c>
      <c r="D45" s="13">
        <v>0</v>
      </c>
      <c r="E45" s="9">
        <f t="shared" si="1"/>
        <v>0</v>
      </c>
      <c r="F45" s="14">
        <v>0</v>
      </c>
      <c r="G45" s="13">
        <v>0</v>
      </c>
    </row>
    <row r="46" spans="1:7" x14ac:dyDescent="0.2">
      <c r="A46" s="24" t="s">
        <v>50</v>
      </c>
      <c r="B46" s="21"/>
      <c r="C46" s="13">
        <v>5275</v>
      </c>
      <c r="D46" s="13">
        <v>1500</v>
      </c>
      <c r="E46" s="9">
        <f t="shared" si="1"/>
        <v>-3775</v>
      </c>
      <c r="F46" s="14">
        <v>2500</v>
      </c>
      <c r="G46" s="13">
        <v>687.16</v>
      </c>
    </row>
    <row r="47" spans="1:7" x14ac:dyDescent="0.2">
      <c r="A47" s="24" t="s">
        <v>51</v>
      </c>
      <c r="B47" s="21"/>
      <c r="C47" s="13">
        <v>11600</v>
      </c>
      <c r="D47" s="13">
        <v>8225</v>
      </c>
      <c r="E47" s="9">
        <f t="shared" si="1"/>
        <v>-3375</v>
      </c>
      <c r="F47" s="14">
        <v>0</v>
      </c>
      <c r="G47" s="13">
        <v>0</v>
      </c>
    </row>
    <row r="48" spans="1:7" x14ac:dyDescent="0.2">
      <c r="A48" s="24" t="s">
        <v>52</v>
      </c>
      <c r="B48" s="21"/>
      <c r="C48" s="13">
        <v>0</v>
      </c>
      <c r="D48" s="13">
        <v>10620</v>
      </c>
      <c r="E48" s="9">
        <f t="shared" si="1"/>
        <v>10620</v>
      </c>
      <c r="F48" s="14">
        <v>3450</v>
      </c>
      <c r="G48" s="13">
        <v>1928.28</v>
      </c>
    </row>
    <row r="49" spans="1:7" x14ac:dyDescent="0.2">
      <c r="A49" s="24" t="s">
        <v>53</v>
      </c>
      <c r="B49" s="21"/>
      <c r="C49" s="13">
        <v>13255</v>
      </c>
      <c r="D49" s="13">
        <v>17850</v>
      </c>
      <c r="E49" s="9">
        <f t="shared" si="1"/>
        <v>4595</v>
      </c>
      <c r="F49" s="14">
        <v>0</v>
      </c>
      <c r="G49" s="13">
        <v>0</v>
      </c>
    </row>
    <row r="50" spans="1:7" x14ac:dyDescent="0.2">
      <c r="A50" s="24" t="s">
        <v>54</v>
      </c>
      <c r="B50" s="21"/>
      <c r="C50" s="13">
        <v>0</v>
      </c>
      <c r="D50" s="13">
        <v>2500</v>
      </c>
      <c r="E50" s="9">
        <f t="shared" si="1"/>
        <v>2500</v>
      </c>
      <c r="F50" s="14">
        <v>2500</v>
      </c>
      <c r="G50" s="13">
        <v>0</v>
      </c>
    </row>
    <row r="51" spans="1:7" x14ac:dyDescent="0.2">
      <c r="A51" s="24" t="s">
        <v>55</v>
      </c>
      <c r="B51" s="21"/>
      <c r="C51" s="13">
        <v>5907</v>
      </c>
      <c r="D51" s="13">
        <v>1000</v>
      </c>
      <c r="E51" s="9">
        <f t="shared" si="1"/>
        <v>-4907</v>
      </c>
      <c r="F51" s="14">
        <v>2050</v>
      </c>
      <c r="G51" s="13">
        <v>3035.42</v>
      </c>
    </row>
    <row r="52" spans="1:7" x14ac:dyDescent="0.2">
      <c r="A52" s="24" t="s">
        <v>56</v>
      </c>
      <c r="B52" s="21"/>
      <c r="C52" s="13">
        <v>4500</v>
      </c>
      <c r="D52" s="13">
        <v>4400</v>
      </c>
      <c r="E52" s="9">
        <f t="shared" si="1"/>
        <v>-100</v>
      </c>
      <c r="F52" s="14">
        <v>4400</v>
      </c>
      <c r="G52" s="13">
        <v>5930.42</v>
      </c>
    </row>
    <row r="53" spans="1:7" x14ac:dyDescent="0.2">
      <c r="A53" s="24" t="s">
        <v>57</v>
      </c>
      <c r="B53" s="21"/>
      <c r="C53" s="13">
        <v>0</v>
      </c>
      <c r="D53" s="13">
        <v>700</v>
      </c>
      <c r="E53" s="9">
        <f t="shared" si="1"/>
        <v>700</v>
      </c>
      <c r="F53" s="14">
        <v>1000</v>
      </c>
      <c r="G53" s="13">
        <v>421.6</v>
      </c>
    </row>
    <row r="54" spans="1:7" x14ac:dyDescent="0.2">
      <c r="A54" s="24" t="s">
        <v>58</v>
      </c>
      <c r="B54" s="21"/>
      <c r="C54" s="13">
        <v>271232.60701376759</v>
      </c>
      <c r="D54" s="13">
        <v>320722.5</v>
      </c>
      <c r="E54" s="9">
        <f t="shared" si="1"/>
        <v>49489.892986232415</v>
      </c>
      <c r="F54" s="14">
        <v>246350</v>
      </c>
      <c r="G54" s="13">
        <v>228500.53</v>
      </c>
    </row>
    <row r="55" spans="1:7" x14ac:dyDescent="0.2">
      <c r="A55" s="24" t="s">
        <v>59</v>
      </c>
      <c r="B55" s="21"/>
      <c r="C55" s="13">
        <v>0</v>
      </c>
      <c r="D55" s="13">
        <v>0</v>
      </c>
      <c r="E55" s="9">
        <f t="shared" si="1"/>
        <v>0</v>
      </c>
      <c r="F55" s="14">
        <v>1500</v>
      </c>
      <c r="G55" s="13">
        <v>0</v>
      </c>
    </row>
    <row r="56" spans="1:7" x14ac:dyDescent="0.2">
      <c r="A56" s="24" t="s">
        <v>60</v>
      </c>
      <c r="B56" s="21"/>
      <c r="C56" s="13">
        <v>9621.6666666666661</v>
      </c>
      <c r="D56" s="13">
        <v>8750</v>
      </c>
      <c r="E56" s="9">
        <f t="shared" si="1"/>
        <v>-871.66666666666606</v>
      </c>
      <c r="F56" s="14">
        <v>12350</v>
      </c>
      <c r="G56" s="13">
        <v>4098.8099999999995</v>
      </c>
    </row>
    <row r="57" spans="1:7" x14ac:dyDescent="0.2">
      <c r="A57" s="24" t="s">
        <v>61</v>
      </c>
      <c r="B57" s="21"/>
      <c r="C57" s="13">
        <v>10000</v>
      </c>
      <c r="D57" s="13">
        <v>10000</v>
      </c>
      <c r="E57" s="9">
        <f t="shared" si="1"/>
        <v>0</v>
      </c>
      <c r="F57" s="14">
        <v>10000</v>
      </c>
      <c r="G57" s="13">
        <v>20421.48</v>
      </c>
    </row>
    <row r="58" spans="1:7" x14ac:dyDescent="0.2">
      <c r="A58" s="24" t="s">
        <v>62</v>
      </c>
      <c r="B58" s="21"/>
      <c r="C58" s="13">
        <v>14825</v>
      </c>
      <c r="D58" s="13">
        <v>15700</v>
      </c>
      <c r="E58" s="9">
        <f t="shared" si="1"/>
        <v>875</v>
      </c>
      <c r="F58" s="14">
        <v>15900</v>
      </c>
      <c r="G58" s="13">
        <v>14750.21</v>
      </c>
    </row>
    <row r="59" spans="1:7" x14ac:dyDescent="0.2">
      <c r="A59" s="24" t="s">
        <v>63</v>
      </c>
      <c r="B59" s="21"/>
      <c r="C59" s="13">
        <v>4275</v>
      </c>
      <c r="D59" s="13">
        <v>6250</v>
      </c>
      <c r="E59" s="9">
        <f t="shared" si="1"/>
        <v>1975</v>
      </c>
      <c r="F59" s="14">
        <v>6600</v>
      </c>
      <c r="G59" s="13">
        <v>5235.47</v>
      </c>
    </row>
    <row r="60" spans="1:7" x14ac:dyDescent="0.2">
      <c r="A60" s="24" t="s">
        <v>64</v>
      </c>
      <c r="B60" s="21"/>
      <c r="C60" s="13">
        <v>2060</v>
      </c>
      <c r="D60" s="13">
        <v>2550</v>
      </c>
      <c r="E60" s="9">
        <f t="shared" si="1"/>
        <v>490</v>
      </c>
      <c r="F60" s="14">
        <v>2550</v>
      </c>
      <c r="G60" s="13">
        <v>1692.5</v>
      </c>
    </row>
    <row r="61" spans="1:7" x14ac:dyDescent="0.2">
      <c r="A61" s="24" t="s">
        <v>65</v>
      </c>
      <c r="B61" s="21"/>
      <c r="C61" s="13">
        <v>4100</v>
      </c>
      <c r="D61" s="13">
        <v>4050</v>
      </c>
      <c r="E61" s="9">
        <f t="shared" si="1"/>
        <v>-50</v>
      </c>
      <c r="F61" s="14">
        <v>3000</v>
      </c>
      <c r="G61" s="13">
        <v>3419</v>
      </c>
    </row>
    <row r="62" spans="1:7" x14ac:dyDescent="0.2">
      <c r="A62" s="24" t="s">
        <v>66</v>
      </c>
      <c r="B62" s="21"/>
      <c r="C62" s="13">
        <v>1250</v>
      </c>
      <c r="D62" s="13">
        <v>1450</v>
      </c>
      <c r="E62" s="9">
        <f t="shared" si="1"/>
        <v>200</v>
      </c>
      <c r="F62" s="14">
        <v>1800</v>
      </c>
      <c r="G62" s="13">
        <v>822.08</v>
      </c>
    </row>
    <row r="63" spans="1:7" x14ac:dyDescent="0.2">
      <c r="A63" s="24" t="s">
        <v>67</v>
      </c>
      <c r="B63" s="21"/>
      <c r="C63" s="13">
        <v>42750</v>
      </c>
      <c r="D63" s="13">
        <v>62700</v>
      </c>
      <c r="E63" s="9">
        <f t="shared" si="1"/>
        <v>19950</v>
      </c>
      <c r="F63" s="14">
        <v>47000</v>
      </c>
      <c r="G63" s="13">
        <v>37821.839999999997</v>
      </c>
    </row>
    <row r="64" spans="1:7" x14ac:dyDescent="0.2">
      <c r="A64" s="24" t="s">
        <v>68</v>
      </c>
      <c r="B64" s="21"/>
      <c r="C64" s="13">
        <v>15750</v>
      </c>
      <c r="D64" s="13">
        <v>24000</v>
      </c>
      <c r="E64" s="9">
        <f t="shared" si="1"/>
        <v>8250</v>
      </c>
      <c r="F64" s="14">
        <v>32000</v>
      </c>
      <c r="G64" s="13">
        <v>13250</v>
      </c>
    </row>
    <row r="65" spans="1:7" x14ac:dyDescent="0.2">
      <c r="A65" s="24" t="s">
        <v>69</v>
      </c>
      <c r="B65" s="21"/>
      <c r="C65" s="13">
        <v>14580.000000000002</v>
      </c>
      <c r="D65" s="13">
        <v>14580.000000000002</v>
      </c>
      <c r="E65" s="9">
        <f t="shared" si="1"/>
        <v>0</v>
      </c>
      <c r="F65" s="14">
        <v>13500</v>
      </c>
      <c r="G65" s="13">
        <v>12628.95</v>
      </c>
    </row>
    <row r="66" spans="1:7" x14ac:dyDescent="0.2">
      <c r="A66" s="24" t="s">
        <v>70</v>
      </c>
      <c r="B66" s="21"/>
      <c r="C66" s="13">
        <v>39996</v>
      </c>
      <c r="D66" s="13">
        <v>40000</v>
      </c>
      <c r="E66" s="9">
        <f t="shared" si="1"/>
        <v>4</v>
      </c>
      <c r="F66" s="14">
        <v>40000</v>
      </c>
      <c r="G66" s="13">
        <v>39996</v>
      </c>
    </row>
    <row r="67" spans="1:7" x14ac:dyDescent="0.2">
      <c r="A67" s="24" t="s">
        <v>71</v>
      </c>
      <c r="B67" s="21"/>
      <c r="C67" s="13">
        <v>25000</v>
      </c>
      <c r="D67" s="13">
        <v>25000</v>
      </c>
      <c r="E67" s="9">
        <f t="shared" si="1"/>
        <v>0</v>
      </c>
      <c r="F67" s="14">
        <v>25000</v>
      </c>
      <c r="G67" s="13">
        <v>22703</v>
      </c>
    </row>
    <row r="68" spans="1:7" x14ac:dyDescent="0.2">
      <c r="A68" s="24" t="s">
        <v>72</v>
      </c>
      <c r="B68" s="21"/>
      <c r="C68" s="13">
        <v>75000</v>
      </c>
      <c r="D68" s="13">
        <v>75000</v>
      </c>
      <c r="E68" s="9">
        <f t="shared" si="1"/>
        <v>0</v>
      </c>
      <c r="F68" s="14">
        <v>75000</v>
      </c>
      <c r="G68" s="13">
        <v>75000</v>
      </c>
    </row>
    <row r="69" spans="1:7" x14ac:dyDescent="0.2">
      <c r="A69" s="24" t="s">
        <v>73</v>
      </c>
      <c r="B69" s="21"/>
      <c r="C69" s="13">
        <v>20000</v>
      </c>
      <c r="D69" s="13">
        <v>25000</v>
      </c>
      <c r="E69" s="9">
        <f t="shared" si="1"/>
        <v>5000</v>
      </c>
      <c r="F69" s="14">
        <v>37500</v>
      </c>
      <c r="G69" s="13">
        <v>20000</v>
      </c>
    </row>
    <row r="70" spans="1:7" x14ac:dyDescent="0.2">
      <c r="A70" s="24" t="s">
        <v>74</v>
      </c>
      <c r="B70" s="21"/>
      <c r="C70" s="13">
        <v>25000</v>
      </c>
      <c r="D70" s="13">
        <v>25000</v>
      </c>
      <c r="E70" s="9">
        <f t="shared" si="1"/>
        <v>0</v>
      </c>
      <c r="F70" s="14">
        <v>25000</v>
      </c>
      <c r="G70" s="13">
        <v>25000</v>
      </c>
    </row>
    <row r="71" spans="1:7" x14ac:dyDescent="0.2">
      <c r="A71" s="24" t="s">
        <v>75</v>
      </c>
      <c r="B71" s="21"/>
      <c r="C71" s="13">
        <v>75000</v>
      </c>
      <c r="D71" s="13">
        <v>75000</v>
      </c>
      <c r="E71" s="9">
        <f t="shared" si="1"/>
        <v>0</v>
      </c>
      <c r="F71" s="14">
        <v>75000</v>
      </c>
      <c r="G71" s="13">
        <v>75000</v>
      </c>
    </row>
    <row r="72" spans="1:7" x14ac:dyDescent="0.2">
      <c r="A72" s="24" t="s">
        <v>76</v>
      </c>
      <c r="B72" s="21"/>
      <c r="C72" s="13">
        <v>42500</v>
      </c>
      <c r="D72" s="13">
        <v>42500</v>
      </c>
      <c r="E72" s="9">
        <f t="shared" si="1"/>
        <v>0</v>
      </c>
      <c r="F72" s="14">
        <v>42500</v>
      </c>
      <c r="G72" s="13">
        <v>42492</v>
      </c>
    </row>
    <row r="73" spans="1:7" x14ac:dyDescent="0.2">
      <c r="A73" s="24" t="s">
        <v>77</v>
      </c>
      <c r="B73" s="21"/>
      <c r="C73" s="13">
        <v>45000</v>
      </c>
      <c r="D73" s="13">
        <v>45000</v>
      </c>
      <c r="E73" s="9">
        <f t="shared" si="1"/>
        <v>0</v>
      </c>
      <c r="F73" s="14">
        <v>45000</v>
      </c>
      <c r="G73" s="13">
        <v>42312</v>
      </c>
    </row>
    <row r="74" spans="1:7" x14ac:dyDescent="0.2">
      <c r="A74" s="24" t="s">
        <v>78</v>
      </c>
      <c r="B74" s="21"/>
      <c r="C74" s="13">
        <v>310000.08</v>
      </c>
      <c r="D74" s="13">
        <v>310000</v>
      </c>
      <c r="E74" s="9">
        <f t="shared" si="1"/>
        <v>-8.0000000016298145E-2</v>
      </c>
      <c r="F74" s="14">
        <v>310000</v>
      </c>
      <c r="G74" s="13">
        <v>318045.48</v>
      </c>
    </row>
    <row r="75" spans="1:7" x14ac:dyDescent="0.2">
      <c r="A75" s="24" t="s">
        <v>79</v>
      </c>
      <c r="B75" s="25"/>
      <c r="C75" s="13">
        <v>40000</v>
      </c>
      <c r="D75" s="13">
        <v>40000</v>
      </c>
      <c r="E75" s="9">
        <f t="shared" si="1"/>
        <v>0</v>
      </c>
      <c r="F75" s="14">
        <v>40000</v>
      </c>
      <c r="G75" s="13">
        <v>40000.080000000002</v>
      </c>
    </row>
    <row r="76" spans="1:7" x14ac:dyDescent="0.2">
      <c r="A76" s="24" t="s">
        <v>80</v>
      </c>
      <c r="B76" s="21"/>
      <c r="C76" s="13">
        <v>75000</v>
      </c>
      <c r="D76" s="13">
        <v>80000</v>
      </c>
      <c r="E76" s="9">
        <f t="shared" ref="E76:E99" si="2">D76-C76</f>
        <v>5000</v>
      </c>
      <c r="F76" s="14">
        <v>80000</v>
      </c>
      <c r="G76" s="13">
        <v>116400</v>
      </c>
    </row>
    <row r="77" spans="1:7" x14ac:dyDescent="0.2">
      <c r="A77" s="24" t="s">
        <v>81</v>
      </c>
      <c r="B77" s="21"/>
      <c r="C77" s="13">
        <v>6600</v>
      </c>
      <c r="D77" s="13">
        <v>13200</v>
      </c>
      <c r="E77" s="9">
        <f t="shared" si="2"/>
        <v>6600</v>
      </c>
      <c r="F77" s="14">
        <v>13200</v>
      </c>
      <c r="G77" s="13">
        <v>8250</v>
      </c>
    </row>
    <row r="78" spans="1:7" x14ac:dyDescent="0.2">
      <c r="A78" s="24" t="s">
        <v>82</v>
      </c>
      <c r="B78" s="21"/>
      <c r="C78" s="13">
        <v>15000</v>
      </c>
      <c r="D78" s="13">
        <v>15000</v>
      </c>
      <c r="E78" s="9">
        <f t="shared" si="2"/>
        <v>0</v>
      </c>
      <c r="F78" s="14">
        <v>15000</v>
      </c>
      <c r="G78" s="13">
        <v>15000</v>
      </c>
    </row>
    <row r="79" spans="1:7" x14ac:dyDescent="0.2">
      <c r="A79" s="24" t="s">
        <v>83</v>
      </c>
      <c r="B79" s="21"/>
      <c r="C79" s="13">
        <v>200</v>
      </c>
      <c r="D79" s="13">
        <v>200</v>
      </c>
      <c r="E79" s="9">
        <f t="shared" si="2"/>
        <v>0</v>
      </c>
      <c r="F79" s="14">
        <v>200</v>
      </c>
      <c r="G79" s="13">
        <v>0</v>
      </c>
    </row>
    <row r="80" spans="1:7" x14ac:dyDescent="0.2">
      <c r="A80" s="24" t="s">
        <v>84</v>
      </c>
      <c r="B80" s="21"/>
      <c r="C80" s="13">
        <v>134736.49585000001</v>
      </c>
      <c r="D80" s="13">
        <v>116972.66378999999</v>
      </c>
      <c r="E80" s="9">
        <f t="shared" si="2"/>
        <v>-17763.832060000015</v>
      </c>
      <c r="F80" s="14">
        <v>119776</v>
      </c>
      <c r="G80" s="13">
        <v>123986.92319999998</v>
      </c>
    </row>
    <row r="81" spans="1:7" x14ac:dyDescent="0.2">
      <c r="A81" s="24" t="s">
        <v>85</v>
      </c>
      <c r="B81" s="21"/>
      <c r="C81" s="13">
        <v>41174.560388800004</v>
      </c>
      <c r="D81" s="13">
        <v>39485.75</v>
      </c>
      <c r="E81" s="9">
        <f t="shared" si="2"/>
        <v>-1688.8103888000041</v>
      </c>
      <c r="F81" s="14">
        <v>0</v>
      </c>
      <c r="G81" s="13">
        <v>37307.97</v>
      </c>
    </row>
    <row r="82" spans="1:7" x14ac:dyDescent="0.2">
      <c r="A82" s="24" t="s">
        <v>86</v>
      </c>
      <c r="B82" s="21"/>
      <c r="C82" s="13">
        <v>345000</v>
      </c>
      <c r="D82" s="13">
        <v>311029.40000000002</v>
      </c>
      <c r="E82" s="9">
        <f t="shared" si="2"/>
        <v>-33970.599999999977</v>
      </c>
      <c r="F82" s="14">
        <v>405000</v>
      </c>
      <c r="G82" s="13">
        <v>282323.7</v>
      </c>
    </row>
    <row r="83" spans="1:7" x14ac:dyDescent="0.2">
      <c r="A83" s="24" t="s">
        <v>87</v>
      </c>
      <c r="B83" s="21"/>
      <c r="C83" s="13">
        <v>0</v>
      </c>
      <c r="D83" s="13">
        <v>0</v>
      </c>
      <c r="E83" s="9">
        <f t="shared" si="2"/>
        <v>0</v>
      </c>
      <c r="F83" s="14">
        <v>12850</v>
      </c>
      <c r="G83" s="13">
        <v>0</v>
      </c>
    </row>
    <row r="84" spans="1:7" x14ac:dyDescent="0.2">
      <c r="A84" s="26" t="s">
        <v>88</v>
      </c>
      <c r="B84" s="21"/>
      <c r="C84" s="27">
        <v>7155</v>
      </c>
      <c r="D84" s="27"/>
      <c r="E84" s="9">
        <f t="shared" si="2"/>
        <v>-7155</v>
      </c>
      <c r="F84" s="28"/>
      <c r="G84" s="27">
        <v>0</v>
      </c>
    </row>
    <row r="85" spans="1:7" x14ac:dyDescent="0.2">
      <c r="A85" s="26" t="s">
        <v>89</v>
      </c>
      <c r="B85" s="21"/>
      <c r="C85" s="27">
        <v>3370</v>
      </c>
      <c r="D85" s="27"/>
      <c r="E85" s="9">
        <f t="shared" si="2"/>
        <v>-3370</v>
      </c>
      <c r="F85" s="28"/>
      <c r="G85" s="27">
        <v>0</v>
      </c>
    </row>
    <row r="86" spans="1:7" x14ac:dyDescent="0.2">
      <c r="A86" s="26" t="s">
        <v>90</v>
      </c>
      <c r="B86" s="21"/>
      <c r="C86" s="27">
        <v>1675</v>
      </c>
      <c r="D86" s="27"/>
      <c r="E86" s="9">
        <f t="shared" si="2"/>
        <v>-1675</v>
      </c>
      <c r="F86" s="28"/>
      <c r="G86" s="27">
        <v>0</v>
      </c>
    </row>
    <row r="87" spans="1:7" x14ac:dyDescent="0.2">
      <c r="A87" s="26" t="s">
        <v>91</v>
      </c>
      <c r="B87" s="21"/>
      <c r="C87" s="27">
        <v>14000</v>
      </c>
      <c r="D87" s="27"/>
      <c r="E87" s="9">
        <f t="shared" si="2"/>
        <v>-14000</v>
      </c>
      <c r="F87" s="28"/>
      <c r="G87" s="27">
        <v>0</v>
      </c>
    </row>
    <row r="88" spans="1:7" x14ac:dyDescent="0.2">
      <c r="A88" s="26" t="s">
        <v>92</v>
      </c>
      <c r="B88" s="21"/>
      <c r="C88" s="27">
        <v>2325</v>
      </c>
      <c r="D88" s="27"/>
      <c r="E88" s="9">
        <f t="shared" si="2"/>
        <v>-2325</v>
      </c>
      <c r="F88" s="28"/>
      <c r="G88" s="27">
        <v>0</v>
      </c>
    </row>
    <row r="89" spans="1:7" x14ac:dyDescent="0.2">
      <c r="A89" s="26" t="s">
        <v>93</v>
      </c>
      <c r="B89" s="21"/>
      <c r="C89" s="27">
        <v>1375</v>
      </c>
      <c r="D89" s="27"/>
      <c r="E89" s="9">
        <f t="shared" si="2"/>
        <v>-1375</v>
      </c>
      <c r="F89" s="28"/>
      <c r="G89" s="27">
        <v>0</v>
      </c>
    </row>
    <row r="90" spans="1:7" x14ac:dyDescent="0.2">
      <c r="A90" s="26" t="s">
        <v>94</v>
      </c>
      <c r="B90" s="21"/>
      <c r="C90" s="27">
        <v>2380</v>
      </c>
      <c r="D90" s="27"/>
      <c r="E90" s="9">
        <f t="shared" si="2"/>
        <v>-2380</v>
      </c>
      <c r="F90" s="28"/>
      <c r="G90" s="27">
        <v>0</v>
      </c>
    </row>
    <row r="91" spans="1:7" x14ac:dyDescent="0.2">
      <c r="A91" s="26" t="s">
        <v>95</v>
      </c>
      <c r="B91" s="21"/>
      <c r="C91" s="27">
        <v>5480</v>
      </c>
      <c r="D91" s="27"/>
      <c r="E91" s="9">
        <f t="shared" si="2"/>
        <v>-5480</v>
      </c>
      <c r="F91" s="28"/>
      <c r="G91" s="27">
        <v>0</v>
      </c>
    </row>
    <row r="92" spans="1:7" x14ac:dyDescent="0.2">
      <c r="A92" s="26" t="s">
        <v>96</v>
      </c>
      <c r="B92" s="21"/>
      <c r="C92" s="27">
        <v>17525</v>
      </c>
      <c r="D92" s="27"/>
      <c r="E92" s="9">
        <f t="shared" si="2"/>
        <v>-17525</v>
      </c>
      <c r="F92" s="28"/>
      <c r="G92" s="27">
        <v>0</v>
      </c>
    </row>
    <row r="93" spans="1:7" x14ac:dyDescent="0.2">
      <c r="A93" s="26" t="s">
        <v>97</v>
      </c>
      <c r="B93" s="21"/>
      <c r="C93" s="27">
        <v>7500</v>
      </c>
      <c r="D93" s="27"/>
      <c r="E93" s="9">
        <f t="shared" si="2"/>
        <v>-7500</v>
      </c>
      <c r="F93" s="28"/>
      <c r="G93" s="27">
        <v>0</v>
      </c>
    </row>
    <row r="94" spans="1:7" x14ac:dyDescent="0.2">
      <c r="A94" s="26" t="s">
        <v>98</v>
      </c>
      <c r="B94" s="21"/>
      <c r="C94" s="27">
        <v>2000</v>
      </c>
      <c r="D94" s="27"/>
      <c r="E94" s="9">
        <f t="shared" si="2"/>
        <v>-2000</v>
      </c>
      <c r="F94" s="28"/>
      <c r="G94" s="27">
        <v>0</v>
      </c>
    </row>
    <row r="95" spans="1:7" x14ac:dyDescent="0.2">
      <c r="A95" s="26" t="s">
        <v>99</v>
      </c>
      <c r="B95" s="21"/>
      <c r="C95" s="27">
        <v>10270</v>
      </c>
      <c r="D95" s="27"/>
      <c r="E95" s="9">
        <f t="shared" si="2"/>
        <v>-10270</v>
      </c>
      <c r="F95" s="28"/>
      <c r="G95" s="27">
        <v>0</v>
      </c>
    </row>
    <row r="96" spans="1:7" ht="16" thickBot="1" x14ac:dyDescent="0.25">
      <c r="A96" s="26" t="s">
        <v>100</v>
      </c>
      <c r="B96" s="21"/>
      <c r="C96" s="29">
        <v>18000</v>
      </c>
      <c r="D96" s="29">
        <v>18000</v>
      </c>
      <c r="E96" s="9">
        <f t="shared" si="2"/>
        <v>0</v>
      </c>
      <c r="F96" s="30">
        <v>18000</v>
      </c>
      <c r="G96" s="29">
        <v>18000</v>
      </c>
    </row>
    <row r="97" spans="1:7" ht="16" thickBot="1" x14ac:dyDescent="0.25">
      <c r="A97" s="21" t="s">
        <v>101</v>
      </c>
      <c r="B97" s="21"/>
      <c r="C97" s="31">
        <v>3395</v>
      </c>
      <c r="D97" s="31">
        <v>0</v>
      </c>
      <c r="E97" s="9">
        <f t="shared" si="2"/>
        <v>-3395</v>
      </c>
      <c r="F97" s="32"/>
      <c r="G97" s="31">
        <v>0</v>
      </c>
    </row>
    <row r="98" spans="1:7" ht="16" thickBot="1" x14ac:dyDescent="0.25">
      <c r="A98" s="21" t="s">
        <v>102</v>
      </c>
      <c r="B98" s="21"/>
      <c r="C98" s="31">
        <v>1200</v>
      </c>
      <c r="D98" s="31">
        <v>0</v>
      </c>
      <c r="E98" s="9">
        <f t="shared" si="2"/>
        <v>-1200</v>
      </c>
      <c r="F98" s="32"/>
      <c r="G98" s="31">
        <v>981</v>
      </c>
    </row>
    <row r="99" spans="1:7" ht="16" thickBot="1" x14ac:dyDescent="0.25">
      <c r="A99" s="21" t="s">
        <v>103</v>
      </c>
      <c r="B99" s="21"/>
      <c r="C99" s="31">
        <v>700</v>
      </c>
      <c r="D99" s="31">
        <v>0</v>
      </c>
      <c r="E99" s="9">
        <f t="shared" si="2"/>
        <v>-700</v>
      </c>
      <c r="F99" s="32">
        <v>0</v>
      </c>
      <c r="G99" s="31">
        <v>0</v>
      </c>
    </row>
    <row r="100" spans="1:7" ht="16" thickBot="1" x14ac:dyDescent="0.25">
      <c r="A100" s="33" t="s">
        <v>104</v>
      </c>
      <c r="B100" s="34"/>
      <c r="C100" s="35">
        <f>SUM(C11:C99)</f>
        <v>6499691.2065598527</v>
      </c>
      <c r="D100" s="35">
        <f>SUM(D11:D99)</f>
        <v>5991773.4471210362</v>
      </c>
      <c r="E100" s="35">
        <f>SUM(E11:E99)</f>
        <v>-507917.75943881657</v>
      </c>
      <c r="F100" s="35">
        <f>SUM(F11:F99)</f>
        <v>5564558.3027370013</v>
      </c>
      <c r="G100" s="35">
        <f>SUM(G11:G99)</f>
        <v>6699378.9790379982</v>
      </c>
    </row>
    <row r="101" spans="1:7" ht="16" thickBot="1" x14ac:dyDescent="0.25">
      <c r="A101" s="36" t="s">
        <v>105</v>
      </c>
      <c r="B101" s="37"/>
      <c r="C101" s="38">
        <f>C10-C100</f>
        <v>-0.49358926434069872</v>
      </c>
      <c r="D101" s="38">
        <f>D10-D100</f>
        <v>-0.45278853643685579</v>
      </c>
      <c r="E101" s="38">
        <f>E10+E100</f>
        <v>-4.0800728485919535E-2</v>
      </c>
      <c r="F101" s="38">
        <f>F10-F100</f>
        <v>-0.48273700103163719</v>
      </c>
      <c r="G101" s="38">
        <f>G10-G100</f>
        <v>266185.20096200239</v>
      </c>
    </row>
    <row r="104" spans="1:7" x14ac:dyDescent="0.2">
      <c r="A104" s="43" t="s">
        <v>106</v>
      </c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</sheetData>
  <sheetProtection algorithmName="SHA-512" hashValue="oEJrlSfLa92l+vADIpihOy4AoM2KrLVSnlmbfAqE38NsMpLGpdf2HuSLtvzrKKosKxeQjFKuZ1k+cMghaTnh/g==" saltValue="q0qQ9qVohZGik+VqBu6Ytw==" spinCount="100000" sheet="1" objects="1" scenarios="1" selectLockedCells="1" selectUnlockedCells="1"/>
  <mergeCells count="3">
    <mergeCell ref="A1:G1"/>
    <mergeCell ref="A2:G2"/>
    <mergeCell ref="A104:G106"/>
  </mergeCells>
  <conditionalFormatting sqref="C4:C6 C10 C12 C96:C99 C13:D95 E10:G10">
    <cfRule type="cellIs" dxfId="88" priority="91" operator="equal">
      <formula>0</formula>
    </cfRule>
  </conditionalFormatting>
  <conditionalFormatting sqref="E11:E99">
    <cfRule type="cellIs" dxfId="87" priority="90" operator="lessThan">
      <formula>0</formula>
    </cfRule>
  </conditionalFormatting>
  <conditionalFormatting sqref="G34 G4:G9 G11:G21">
    <cfRule type="cellIs" dxfId="86" priority="89" operator="equal">
      <formula>0</formula>
    </cfRule>
  </conditionalFormatting>
  <conditionalFormatting sqref="C101 E101">
    <cfRule type="cellIs" dxfId="85" priority="88" operator="lessThan">
      <formula>-1</formula>
    </cfRule>
  </conditionalFormatting>
  <conditionalFormatting sqref="C8">
    <cfRule type="cellIs" dxfId="84" priority="87" operator="equal">
      <formula>0</formula>
    </cfRule>
  </conditionalFormatting>
  <conditionalFormatting sqref="D4:D6 D96:D99">
    <cfRule type="cellIs" dxfId="83" priority="86" operator="equal">
      <formula>0</formula>
    </cfRule>
  </conditionalFormatting>
  <conditionalFormatting sqref="D8">
    <cfRule type="cellIs" dxfId="82" priority="85" operator="equal">
      <formula>0</formula>
    </cfRule>
  </conditionalFormatting>
  <conditionalFormatting sqref="G22">
    <cfRule type="cellIs" dxfId="81" priority="84" operator="equal">
      <formula>0</formula>
    </cfRule>
  </conditionalFormatting>
  <conditionalFormatting sqref="G23">
    <cfRule type="cellIs" dxfId="80" priority="83" operator="equal">
      <formula>0</formula>
    </cfRule>
  </conditionalFormatting>
  <conditionalFormatting sqref="G24">
    <cfRule type="cellIs" dxfId="79" priority="82" operator="equal">
      <formula>0</formula>
    </cfRule>
  </conditionalFormatting>
  <conditionalFormatting sqref="G25">
    <cfRule type="cellIs" dxfId="78" priority="81" operator="equal">
      <formula>0</formula>
    </cfRule>
  </conditionalFormatting>
  <conditionalFormatting sqref="G26">
    <cfRule type="cellIs" dxfId="77" priority="80" operator="equal">
      <formula>0</formula>
    </cfRule>
  </conditionalFormatting>
  <conditionalFormatting sqref="G27">
    <cfRule type="cellIs" dxfId="76" priority="79" operator="equal">
      <formula>0</formula>
    </cfRule>
  </conditionalFormatting>
  <conditionalFormatting sqref="G28">
    <cfRule type="cellIs" dxfId="75" priority="78" operator="equal">
      <formula>0</formula>
    </cfRule>
  </conditionalFormatting>
  <conditionalFormatting sqref="G29">
    <cfRule type="cellIs" dxfId="74" priority="77" operator="equal">
      <formula>0</formula>
    </cfRule>
  </conditionalFormatting>
  <conditionalFormatting sqref="G30">
    <cfRule type="cellIs" dxfId="73" priority="76" operator="equal">
      <formula>0</formula>
    </cfRule>
  </conditionalFormatting>
  <conditionalFormatting sqref="G31">
    <cfRule type="cellIs" dxfId="72" priority="75" operator="equal">
      <formula>0</formula>
    </cfRule>
  </conditionalFormatting>
  <conditionalFormatting sqref="G32">
    <cfRule type="cellIs" dxfId="71" priority="74" operator="equal">
      <formula>0</formula>
    </cfRule>
  </conditionalFormatting>
  <conditionalFormatting sqref="G33">
    <cfRule type="cellIs" dxfId="70" priority="73" operator="equal">
      <formula>0</formula>
    </cfRule>
  </conditionalFormatting>
  <conditionalFormatting sqref="G35">
    <cfRule type="cellIs" dxfId="69" priority="72" operator="equal">
      <formula>0</formula>
    </cfRule>
  </conditionalFormatting>
  <conditionalFormatting sqref="G36">
    <cfRule type="cellIs" dxfId="68" priority="71" operator="equal">
      <formula>0</formula>
    </cfRule>
  </conditionalFormatting>
  <conditionalFormatting sqref="G37">
    <cfRule type="cellIs" dxfId="67" priority="70" operator="equal">
      <formula>0</formula>
    </cfRule>
  </conditionalFormatting>
  <conditionalFormatting sqref="G38">
    <cfRule type="cellIs" dxfId="66" priority="69" operator="equal">
      <formula>0</formula>
    </cfRule>
  </conditionalFormatting>
  <conditionalFormatting sqref="G39">
    <cfRule type="cellIs" dxfId="65" priority="68" operator="equal">
      <formula>0</formula>
    </cfRule>
  </conditionalFormatting>
  <conditionalFormatting sqref="G40">
    <cfRule type="cellIs" dxfId="64" priority="67" operator="equal">
      <formula>0</formula>
    </cfRule>
  </conditionalFormatting>
  <conditionalFormatting sqref="G41">
    <cfRule type="cellIs" dxfId="63" priority="66" operator="equal">
      <formula>0</formula>
    </cfRule>
  </conditionalFormatting>
  <conditionalFormatting sqref="G42">
    <cfRule type="cellIs" dxfId="62" priority="65" operator="equal">
      <formula>0</formula>
    </cfRule>
  </conditionalFormatting>
  <conditionalFormatting sqref="G43">
    <cfRule type="cellIs" dxfId="61" priority="64" operator="equal">
      <formula>0</formula>
    </cfRule>
  </conditionalFormatting>
  <conditionalFormatting sqref="G44">
    <cfRule type="cellIs" dxfId="60" priority="63" operator="equal">
      <formula>0</formula>
    </cfRule>
  </conditionalFormatting>
  <conditionalFormatting sqref="G45">
    <cfRule type="cellIs" dxfId="59" priority="62" operator="equal">
      <formula>0</formula>
    </cfRule>
  </conditionalFormatting>
  <conditionalFormatting sqref="G46">
    <cfRule type="cellIs" dxfId="58" priority="61" operator="equal">
      <formula>0</formula>
    </cfRule>
  </conditionalFormatting>
  <conditionalFormatting sqref="G47">
    <cfRule type="cellIs" dxfId="57" priority="60" operator="equal">
      <formula>0</formula>
    </cfRule>
  </conditionalFormatting>
  <conditionalFormatting sqref="G48">
    <cfRule type="cellIs" dxfId="56" priority="59" operator="equal">
      <formula>0</formula>
    </cfRule>
  </conditionalFormatting>
  <conditionalFormatting sqref="G49">
    <cfRule type="cellIs" dxfId="55" priority="58" operator="equal">
      <formula>0</formula>
    </cfRule>
  </conditionalFormatting>
  <conditionalFormatting sqref="G50">
    <cfRule type="cellIs" dxfId="54" priority="57" operator="equal">
      <formula>0</formula>
    </cfRule>
  </conditionalFormatting>
  <conditionalFormatting sqref="G51">
    <cfRule type="cellIs" dxfId="53" priority="56" operator="equal">
      <formula>0</formula>
    </cfRule>
  </conditionalFormatting>
  <conditionalFormatting sqref="G52">
    <cfRule type="cellIs" dxfId="52" priority="55" operator="equal">
      <formula>0</formula>
    </cfRule>
  </conditionalFormatting>
  <conditionalFormatting sqref="G53">
    <cfRule type="cellIs" dxfId="51" priority="54" operator="equal">
      <formula>0</formula>
    </cfRule>
  </conditionalFormatting>
  <conditionalFormatting sqref="G54">
    <cfRule type="cellIs" dxfId="50" priority="53" operator="equal">
      <formula>0</formula>
    </cfRule>
  </conditionalFormatting>
  <conditionalFormatting sqref="G55">
    <cfRule type="cellIs" dxfId="49" priority="52" operator="equal">
      <formula>0</formula>
    </cfRule>
  </conditionalFormatting>
  <conditionalFormatting sqref="G56">
    <cfRule type="cellIs" dxfId="48" priority="51" operator="equal">
      <formula>0</formula>
    </cfRule>
  </conditionalFormatting>
  <conditionalFormatting sqref="G57">
    <cfRule type="cellIs" dxfId="47" priority="50" operator="equal">
      <formula>0</formula>
    </cfRule>
  </conditionalFormatting>
  <conditionalFormatting sqref="G58">
    <cfRule type="cellIs" dxfId="46" priority="49" operator="equal">
      <formula>0</formula>
    </cfRule>
  </conditionalFormatting>
  <conditionalFormatting sqref="G59">
    <cfRule type="cellIs" dxfId="45" priority="48" operator="equal">
      <formula>0</formula>
    </cfRule>
  </conditionalFormatting>
  <conditionalFormatting sqref="G60">
    <cfRule type="cellIs" dxfId="44" priority="47" operator="equal">
      <formula>0</formula>
    </cfRule>
  </conditionalFormatting>
  <conditionalFormatting sqref="G61">
    <cfRule type="cellIs" dxfId="43" priority="46" operator="equal">
      <formula>0</formula>
    </cfRule>
  </conditionalFormatting>
  <conditionalFormatting sqref="G62">
    <cfRule type="cellIs" dxfId="42" priority="45" operator="equal">
      <formula>0</formula>
    </cfRule>
  </conditionalFormatting>
  <conditionalFormatting sqref="G63">
    <cfRule type="cellIs" dxfId="41" priority="44" operator="equal">
      <formula>0</formula>
    </cfRule>
  </conditionalFormatting>
  <conditionalFormatting sqref="G64">
    <cfRule type="cellIs" dxfId="40" priority="43" operator="equal">
      <formula>0</formula>
    </cfRule>
  </conditionalFormatting>
  <conditionalFormatting sqref="G65">
    <cfRule type="cellIs" dxfId="39" priority="42" operator="equal">
      <formula>0</formula>
    </cfRule>
  </conditionalFormatting>
  <conditionalFormatting sqref="G66">
    <cfRule type="cellIs" dxfId="38" priority="41" operator="equal">
      <formula>0</formula>
    </cfRule>
  </conditionalFormatting>
  <conditionalFormatting sqref="G67">
    <cfRule type="cellIs" dxfId="37" priority="40" operator="equal">
      <formula>0</formula>
    </cfRule>
  </conditionalFormatting>
  <conditionalFormatting sqref="G68">
    <cfRule type="cellIs" dxfId="36" priority="39" operator="equal">
      <formula>0</formula>
    </cfRule>
  </conditionalFormatting>
  <conditionalFormatting sqref="G69">
    <cfRule type="cellIs" dxfId="35" priority="38" operator="equal">
      <formula>0</formula>
    </cfRule>
  </conditionalFormatting>
  <conditionalFormatting sqref="G70">
    <cfRule type="cellIs" dxfId="34" priority="37" operator="equal">
      <formula>0</formula>
    </cfRule>
  </conditionalFormatting>
  <conditionalFormatting sqref="G71">
    <cfRule type="cellIs" dxfId="33" priority="36" operator="equal">
      <formula>0</formula>
    </cfRule>
  </conditionalFormatting>
  <conditionalFormatting sqref="G72">
    <cfRule type="cellIs" dxfId="32" priority="35" operator="equal">
      <formula>0</formula>
    </cfRule>
  </conditionalFormatting>
  <conditionalFormatting sqref="G73">
    <cfRule type="cellIs" dxfId="31" priority="34" operator="equal">
      <formula>0</formula>
    </cfRule>
  </conditionalFormatting>
  <conditionalFormatting sqref="G74">
    <cfRule type="cellIs" dxfId="30" priority="33" operator="equal">
      <formula>0</formula>
    </cfRule>
  </conditionalFormatting>
  <conditionalFormatting sqref="G75">
    <cfRule type="cellIs" dxfId="29" priority="32" operator="equal">
      <formula>0</formula>
    </cfRule>
  </conditionalFormatting>
  <conditionalFormatting sqref="G76">
    <cfRule type="cellIs" dxfId="28" priority="31" operator="equal">
      <formula>0</formula>
    </cfRule>
  </conditionalFormatting>
  <conditionalFormatting sqref="G77">
    <cfRule type="cellIs" dxfId="27" priority="30" operator="equal">
      <formula>0</formula>
    </cfRule>
  </conditionalFormatting>
  <conditionalFormatting sqref="G78">
    <cfRule type="cellIs" dxfId="26" priority="29" operator="equal">
      <formula>0</formula>
    </cfRule>
  </conditionalFormatting>
  <conditionalFormatting sqref="G79">
    <cfRule type="cellIs" dxfId="25" priority="28" operator="equal">
      <formula>0</formula>
    </cfRule>
  </conditionalFormatting>
  <conditionalFormatting sqref="G80">
    <cfRule type="cellIs" dxfId="24" priority="27" operator="equal">
      <formula>0</formula>
    </cfRule>
  </conditionalFormatting>
  <conditionalFormatting sqref="G81">
    <cfRule type="cellIs" dxfId="23" priority="26" operator="equal">
      <formula>0</formula>
    </cfRule>
  </conditionalFormatting>
  <conditionalFormatting sqref="G82">
    <cfRule type="cellIs" dxfId="22" priority="25" operator="equal">
      <formula>0</formula>
    </cfRule>
  </conditionalFormatting>
  <conditionalFormatting sqref="G83">
    <cfRule type="cellIs" dxfId="21" priority="24" operator="equal">
      <formula>0</formula>
    </cfRule>
  </conditionalFormatting>
  <conditionalFormatting sqref="G84">
    <cfRule type="cellIs" dxfId="20" priority="23" operator="equal">
      <formula>0</formula>
    </cfRule>
  </conditionalFormatting>
  <conditionalFormatting sqref="G85">
    <cfRule type="cellIs" dxfId="19" priority="22" operator="equal">
      <formula>0</formula>
    </cfRule>
  </conditionalFormatting>
  <conditionalFormatting sqref="G86:G87">
    <cfRule type="cellIs" dxfId="18" priority="21" operator="equal">
      <formula>0</formula>
    </cfRule>
  </conditionalFormatting>
  <conditionalFormatting sqref="G88">
    <cfRule type="cellIs" dxfId="17" priority="20" operator="equal">
      <formula>0</formula>
    </cfRule>
  </conditionalFormatting>
  <conditionalFormatting sqref="G89">
    <cfRule type="cellIs" dxfId="16" priority="19" operator="equal">
      <formula>0</formula>
    </cfRule>
  </conditionalFormatting>
  <conditionalFormatting sqref="G90">
    <cfRule type="cellIs" dxfId="15" priority="18" operator="equal">
      <formula>0</formula>
    </cfRule>
  </conditionalFormatting>
  <conditionalFormatting sqref="G91">
    <cfRule type="cellIs" dxfId="14" priority="17" operator="equal">
      <formula>0</formula>
    </cfRule>
  </conditionalFormatting>
  <conditionalFormatting sqref="G92">
    <cfRule type="cellIs" dxfId="13" priority="16" operator="equal">
      <formula>0</formula>
    </cfRule>
  </conditionalFormatting>
  <conditionalFormatting sqref="G93">
    <cfRule type="cellIs" dxfId="12" priority="15" operator="equal">
      <formula>0</formula>
    </cfRule>
  </conditionalFormatting>
  <conditionalFormatting sqref="G94">
    <cfRule type="cellIs" dxfId="11" priority="14" operator="equal">
      <formula>0</formula>
    </cfRule>
  </conditionalFormatting>
  <conditionalFormatting sqref="G95">
    <cfRule type="cellIs" dxfId="10" priority="13" operator="equal">
      <formula>0</formula>
    </cfRule>
  </conditionalFormatting>
  <conditionalFormatting sqref="G96:G99">
    <cfRule type="cellIs" dxfId="9" priority="12" operator="equal">
      <formula>0</formula>
    </cfRule>
  </conditionalFormatting>
  <conditionalFormatting sqref="C9">
    <cfRule type="cellIs" dxfId="8" priority="11" operator="equal">
      <formula>0</formula>
    </cfRule>
  </conditionalFormatting>
  <conditionalFormatting sqref="C7">
    <cfRule type="cellIs" dxfId="7" priority="10" operator="equal">
      <formula>0</formula>
    </cfRule>
  </conditionalFormatting>
  <conditionalFormatting sqref="D7">
    <cfRule type="cellIs" dxfId="6" priority="9" operator="equal">
      <formula>0</formula>
    </cfRule>
  </conditionalFormatting>
  <conditionalFormatting sqref="D9">
    <cfRule type="cellIs" dxfId="5" priority="8" operator="equal">
      <formula>0</formula>
    </cfRule>
  </conditionalFormatting>
  <conditionalFormatting sqref="D12">
    <cfRule type="cellIs" dxfId="4" priority="7" operator="equal">
      <formula>0</formula>
    </cfRule>
  </conditionalFormatting>
  <conditionalFormatting sqref="D10">
    <cfRule type="cellIs" dxfId="3" priority="4" operator="equal">
      <formula>0</formula>
    </cfRule>
  </conditionalFormatting>
  <conditionalFormatting sqref="D101">
    <cfRule type="cellIs" dxfId="2" priority="3" operator="lessThan">
      <formula>-1</formula>
    </cfRule>
  </conditionalFormatting>
  <conditionalFormatting sqref="F101">
    <cfRule type="cellIs" dxfId="1" priority="2" operator="lessThan">
      <formula>-1</formula>
    </cfRule>
  </conditionalFormatting>
  <conditionalFormatting sqref="G101">
    <cfRule type="cellIs" dxfId="0" priority="1" operator="less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Buchanan</dc:creator>
  <cp:lastModifiedBy>Microsoft Office User</cp:lastModifiedBy>
  <dcterms:created xsi:type="dcterms:W3CDTF">2019-07-24T00:40:58Z</dcterms:created>
  <dcterms:modified xsi:type="dcterms:W3CDTF">2019-08-09T14:56:39Z</dcterms:modified>
</cp:coreProperties>
</file>